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Model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</row>
    <row r="2">
      <c r="A2" t="inlineStr">
        <is>
          <t>Starting customers (Jan)</t>
        </is>
      </c>
      <c r="B2" s="2" t="n">
        <v>120</v>
      </c>
      <c r="C2" t="inlineStr">
        <is>
          <t>accounts</t>
        </is>
      </c>
    </row>
    <row r="3">
      <c r="A3" t="inlineStr">
        <is>
          <t>New customers per month</t>
        </is>
      </c>
      <c r="B3" s="2" t="n">
        <v>35</v>
      </c>
      <c r="C3" t="inlineStr">
        <is>
          <t>accounts/mo</t>
        </is>
      </c>
    </row>
    <row r="4">
      <c r="A4" t="inlineStr">
        <is>
          <t>Monthly growth of new customers</t>
        </is>
      </c>
      <c r="B4" s="2" t="n">
        <v>0.04</v>
      </c>
      <c r="C4" t="inlineStr">
        <is>
          <t>%/mo</t>
        </is>
      </c>
    </row>
    <row r="5">
      <c r="A5" t="inlineStr">
        <is>
          <t>Monthly churn</t>
        </is>
      </c>
      <c r="B5" s="2" t="n">
        <v>0.035</v>
      </c>
      <c r="C5" t="inlineStr">
        <is>
          <t>%/mo</t>
        </is>
      </c>
    </row>
    <row r="6">
      <c r="A6" t="inlineStr">
        <is>
          <t>ARPA (avg revenue per account)</t>
        </is>
      </c>
      <c r="B6" s="2" t="n">
        <v>49</v>
      </c>
      <c r="C6" t="inlineStr">
        <is>
          <t>$/mo</t>
        </is>
      </c>
    </row>
    <row r="7">
      <c r="A7" t="inlineStr">
        <is>
          <t>Annual price increase (from Jan Y2)</t>
        </is>
      </c>
      <c r="B7" s="2" t="n">
        <v>0.08</v>
      </c>
      <c r="C7" t="inlineStr">
        <is>
          <t>%</t>
        </is>
      </c>
    </row>
    <row r="8">
      <c r="A8" t="inlineStr">
        <is>
          <t>Payment processing fee</t>
        </is>
      </c>
      <c r="B8" s="2" t="n">
        <v>0.029</v>
      </c>
      <c r="C8" t="inlineStr">
        <is>
          <t>% of revenue</t>
        </is>
      </c>
    </row>
    <row r="9">
      <c r="A9" t="inlineStr">
        <is>
          <t>Hosting cost per account</t>
        </is>
      </c>
      <c r="B9" s="2" t="n">
        <v>3.2</v>
      </c>
      <c r="C9" t="inlineStr">
        <is>
          <t>$/mo</t>
        </is>
      </c>
    </row>
    <row r="10">
      <c r="A10" t="inlineStr">
        <is>
          <t>CAC (cost to acquire a customer)</t>
        </is>
      </c>
      <c r="B10" s="2" t="n">
        <v>260</v>
      </c>
      <c r="C10" t="inlineStr">
        <is>
          <t>$</t>
        </is>
      </c>
    </row>
    <row r="11">
      <c r="A11" t="inlineStr">
        <is>
          <t>Team payroll</t>
        </is>
      </c>
      <c r="B11" s="2" t="n">
        <v>38000</v>
      </c>
      <c r="C11" t="inlineStr">
        <is>
          <t>$/mo</t>
        </is>
      </c>
    </row>
    <row r="12">
      <c r="A12" t="inlineStr">
        <is>
          <t>Office &amp; tools</t>
        </is>
      </c>
      <c r="B12" s="2" t="n">
        <v>4500</v>
      </c>
      <c r="C12" t="inlineStr">
        <is>
          <t>$/mo</t>
        </is>
      </c>
    </row>
    <row r="13">
      <c r="A13" t="inlineStr">
        <is>
          <t>Corporate income tax</t>
        </is>
      </c>
      <c r="B13" s="2" t="n">
        <v>0.2</v>
      </c>
      <c r="C13" t="inlineStr">
        <is>
          <t>%</t>
        </is>
      </c>
    </row>
    <row r="14">
      <c r="A14" t="inlineStr">
        <is>
          <t>Opening cash</t>
        </is>
      </c>
      <c r="B14" s="2" t="n">
        <v>250000</v>
      </c>
      <c r="C14" t="inlineStr">
        <is>
          <t>$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8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Month</t>
        </is>
      </c>
      <c r="B1" t="n">
        <v>1</v>
      </c>
      <c r="C1" t="n">
        <v>2</v>
      </c>
      <c r="D1" t="n">
        <v>3</v>
      </c>
      <c r="E1" t="n">
        <v>4</v>
      </c>
      <c r="F1" t="n">
        <v>5</v>
      </c>
      <c r="G1" t="n">
        <v>6</v>
      </c>
      <c r="H1" t="n">
        <v>7</v>
      </c>
      <c r="I1" t="n">
        <v>8</v>
      </c>
      <c r="J1" t="n">
        <v>9</v>
      </c>
      <c r="K1" t="n">
        <v>10</v>
      </c>
      <c r="L1" t="n">
        <v>11</v>
      </c>
      <c r="M1" t="n">
        <v>12</v>
      </c>
      <c r="N1" t="n">
        <v>13</v>
      </c>
      <c r="O1" t="n">
        <v>14</v>
      </c>
      <c r="P1" t="n">
        <v>15</v>
      </c>
      <c r="Q1" t="n">
        <v>16</v>
      </c>
      <c r="R1" t="n">
        <v>17</v>
      </c>
      <c r="S1" t="n">
        <v>18</v>
      </c>
      <c r="T1" t="n">
        <v>19</v>
      </c>
      <c r="U1" t="n">
        <v>20</v>
      </c>
      <c r="V1" t="n">
        <v>21</v>
      </c>
      <c r="W1" t="n">
        <v>22</v>
      </c>
      <c r="X1" t="n">
        <v>23</v>
      </c>
      <c r="Y1" t="n">
        <v>24</v>
      </c>
    </row>
    <row r="2">
      <c r="A2" s="1" t="inlineStr">
        <is>
          <t>Year</t>
        </is>
      </c>
      <c r="B2">
        <f>INT((B1-1)/12)+1</f>
        <v/>
      </c>
      <c r="C2">
        <f>INT((C1-1)/12)+1</f>
        <v/>
      </c>
      <c r="D2">
        <f>INT((D1-1)/12)+1</f>
        <v/>
      </c>
      <c r="E2">
        <f>INT((E1-1)/12)+1</f>
        <v/>
      </c>
      <c r="F2">
        <f>INT((F1-1)/12)+1</f>
        <v/>
      </c>
      <c r="G2">
        <f>INT((G1-1)/12)+1</f>
        <v/>
      </c>
      <c r="H2">
        <f>INT((H1-1)/12)+1</f>
        <v/>
      </c>
      <c r="I2">
        <f>INT((I1-1)/12)+1</f>
        <v/>
      </c>
      <c r="J2">
        <f>INT((J1-1)/12)+1</f>
        <v/>
      </c>
      <c r="K2">
        <f>INT((K1-1)/12)+1</f>
        <v/>
      </c>
      <c r="L2">
        <f>INT((L1-1)/12)+1</f>
        <v/>
      </c>
      <c r="M2">
        <f>INT((M1-1)/12)+1</f>
        <v/>
      </c>
      <c r="N2">
        <f>INT((N1-1)/12)+1</f>
        <v/>
      </c>
      <c r="O2">
        <f>INT((O1-1)/12)+1</f>
        <v/>
      </c>
      <c r="P2">
        <f>INT((P1-1)/12)+1</f>
        <v/>
      </c>
      <c r="Q2">
        <f>INT((Q1-1)/12)+1</f>
        <v/>
      </c>
      <c r="R2">
        <f>INT((R1-1)/12)+1</f>
        <v/>
      </c>
      <c r="S2">
        <f>INT((S1-1)/12)+1</f>
        <v/>
      </c>
      <c r="T2">
        <f>INT((T1-1)/12)+1</f>
        <v/>
      </c>
      <c r="U2">
        <f>INT((U1-1)/12)+1</f>
        <v/>
      </c>
      <c r="V2">
        <f>INT((V1-1)/12)+1</f>
        <v/>
      </c>
      <c r="W2">
        <f>INT((W1-1)/12)+1</f>
        <v/>
      </c>
      <c r="X2">
        <f>INT((X1-1)/12)+1</f>
        <v/>
      </c>
      <c r="Y2">
        <f>INT((Y1-1)/12)+1</f>
        <v/>
      </c>
    </row>
    <row r="3">
      <c r="A3" s="1" t="inlineStr">
        <is>
          <t>New customers</t>
        </is>
      </c>
      <c r="B3" s="3">
        <f>Assumptions!$B$3*(1+Assumptions!$B$4)^(B1-1)</f>
        <v/>
      </c>
      <c r="C3" s="3">
        <f>Assumptions!$B$3*(1+Assumptions!$B$4)^(C1-1)</f>
        <v/>
      </c>
      <c r="D3" s="3">
        <f>Assumptions!$B$3*(1+Assumptions!$B$4)^(D1-1)</f>
        <v/>
      </c>
      <c r="E3" s="3">
        <f>Assumptions!$B$3*(1+Assumptions!$B$4)^(E1-1)</f>
        <v/>
      </c>
      <c r="F3" s="3">
        <f>Assumptions!$B$3*(1+Assumptions!$B$4)^(F1-1)</f>
        <v/>
      </c>
      <c r="G3" s="3">
        <f>Assumptions!$B$3*(1+Assumptions!$B$4)^(G1-1)</f>
        <v/>
      </c>
      <c r="H3" s="3">
        <f>Assumptions!$B$3*(1+Assumptions!$B$4)^(H1-1)</f>
        <v/>
      </c>
      <c r="I3" s="3">
        <f>Assumptions!$B$3*(1+Assumptions!$B$4)^(I1-1)</f>
        <v/>
      </c>
      <c r="J3" s="3">
        <f>Assumptions!$B$3*(1+Assumptions!$B$4)^(J1-1)</f>
        <v/>
      </c>
      <c r="K3" s="3">
        <f>Assumptions!$B$3*(1+Assumptions!$B$4)^(K1-1)</f>
        <v/>
      </c>
      <c r="L3" s="3">
        <f>Assumptions!$B$3*(1+Assumptions!$B$4)^(L1-1)</f>
        <v/>
      </c>
      <c r="M3" s="3">
        <f>Assumptions!$B$3*(1+Assumptions!$B$4)^(M1-1)</f>
        <v/>
      </c>
      <c r="N3" s="3">
        <f>Assumptions!$B$3*(1+Assumptions!$B$4)^(N1-1)</f>
        <v/>
      </c>
      <c r="O3" s="3">
        <f>Assumptions!$B$3*(1+Assumptions!$B$4)^(O1-1)</f>
        <v/>
      </c>
      <c r="P3" s="3">
        <f>Assumptions!$B$3*(1+Assumptions!$B$4)^(P1-1)</f>
        <v/>
      </c>
      <c r="Q3" s="3">
        <f>Assumptions!$B$3*(1+Assumptions!$B$4)^(Q1-1)</f>
        <v/>
      </c>
      <c r="R3" s="3">
        <f>Assumptions!$B$3*(1+Assumptions!$B$4)^(R1-1)</f>
        <v/>
      </c>
      <c r="S3" s="3">
        <f>Assumptions!$B$3*(1+Assumptions!$B$4)^(S1-1)</f>
        <v/>
      </c>
      <c r="T3" s="3">
        <f>Assumptions!$B$3*(1+Assumptions!$B$4)^(T1-1)</f>
        <v/>
      </c>
      <c r="U3" s="3">
        <f>Assumptions!$B$3*(1+Assumptions!$B$4)^(U1-1)</f>
        <v/>
      </c>
      <c r="V3" s="3">
        <f>Assumptions!$B$3*(1+Assumptions!$B$4)^(V1-1)</f>
        <v/>
      </c>
      <c r="W3" s="3">
        <f>Assumptions!$B$3*(1+Assumptions!$B$4)^(W1-1)</f>
        <v/>
      </c>
      <c r="X3" s="3">
        <f>Assumptions!$B$3*(1+Assumptions!$B$4)^(X1-1)</f>
        <v/>
      </c>
      <c r="Y3" s="3">
        <f>Assumptions!$B$3*(1+Assumptions!$B$4)^(Y1-1)</f>
        <v/>
      </c>
    </row>
    <row r="4">
      <c r="A4" s="1" t="inlineStr">
        <is>
          <t>Churned</t>
        </is>
      </c>
      <c r="B4" s="3">
        <f>Assumptions!$B$2*Assumptions!$B$5</f>
        <v/>
      </c>
      <c r="C4" s="3">
        <f>B5*Assumptions!$B$5</f>
        <v/>
      </c>
      <c r="D4" s="3">
        <f>C5*Assumptions!$B$5</f>
        <v/>
      </c>
      <c r="E4" s="3">
        <f>D5*Assumptions!$B$5</f>
        <v/>
      </c>
      <c r="F4" s="3">
        <f>E5*Assumptions!$B$5</f>
        <v/>
      </c>
      <c r="G4" s="3">
        <f>F5*Assumptions!$B$5</f>
        <v/>
      </c>
      <c r="H4" s="3">
        <f>G5*Assumptions!$B$5</f>
        <v/>
      </c>
      <c r="I4" s="3">
        <f>H5*Assumptions!$B$5</f>
        <v/>
      </c>
      <c r="J4" s="3">
        <f>I5*Assumptions!$B$5</f>
        <v/>
      </c>
      <c r="K4" s="3">
        <f>J5*Assumptions!$B$5</f>
        <v/>
      </c>
      <c r="L4" s="3">
        <f>K5*Assumptions!$B$5</f>
        <v/>
      </c>
      <c r="M4" s="3">
        <f>L5*Assumptions!$B$5</f>
        <v/>
      </c>
      <c r="N4" s="3">
        <f>M5*Assumptions!$B$5</f>
        <v/>
      </c>
      <c r="O4" s="3">
        <f>N5*Assumptions!$B$5</f>
        <v/>
      </c>
      <c r="P4" s="3">
        <f>O5*Assumptions!$B$5</f>
        <v/>
      </c>
      <c r="Q4" s="3">
        <f>P5*Assumptions!$B$5</f>
        <v/>
      </c>
      <c r="R4" s="3">
        <f>Q5*Assumptions!$B$5</f>
        <v/>
      </c>
      <c r="S4" s="3">
        <f>R5*Assumptions!$B$5</f>
        <v/>
      </c>
      <c r="T4" s="3">
        <f>S5*Assumptions!$B$5</f>
        <v/>
      </c>
      <c r="U4" s="3">
        <f>T5*Assumptions!$B$5</f>
        <v/>
      </c>
      <c r="V4" s="3">
        <f>U5*Assumptions!$B$5</f>
        <v/>
      </c>
      <c r="W4" s="3">
        <f>V5*Assumptions!$B$5</f>
        <v/>
      </c>
      <c r="X4" s="3">
        <f>W5*Assumptions!$B$5</f>
        <v/>
      </c>
      <c r="Y4" s="3">
        <f>X5*Assumptions!$B$5</f>
        <v/>
      </c>
    </row>
    <row r="5">
      <c r="A5" s="1" t="inlineStr">
        <is>
          <t>Customers (end)</t>
        </is>
      </c>
      <c r="B5">
        <f>Assumptions!$B$2+B3-B4</f>
        <v/>
      </c>
      <c r="C5">
        <f>B5+C3-C4</f>
        <v/>
      </c>
      <c r="D5">
        <f>C5+D3-D4</f>
        <v/>
      </c>
      <c r="E5">
        <f>D5+E3-E4</f>
        <v/>
      </c>
      <c r="F5">
        <f>E5+F3-F4</f>
        <v/>
      </c>
      <c r="G5">
        <f>F5+G3-G4</f>
        <v/>
      </c>
      <c r="H5">
        <f>G5+H3-H4</f>
        <v/>
      </c>
      <c r="I5">
        <f>H5+I3-I4</f>
        <v/>
      </c>
      <c r="J5">
        <f>I5+J3-J4</f>
        <v/>
      </c>
      <c r="K5">
        <f>J5+K3-K4</f>
        <v/>
      </c>
      <c r="L5">
        <f>K5+L3-L4</f>
        <v/>
      </c>
      <c r="M5">
        <f>L5+M3-M4</f>
        <v/>
      </c>
      <c r="N5">
        <f>M5+N3-N4</f>
        <v/>
      </c>
      <c r="O5">
        <f>N5+O3-O4</f>
        <v/>
      </c>
      <c r="P5">
        <f>O5+P3-P4</f>
        <v/>
      </c>
      <c r="Q5">
        <f>P5+Q3-Q4</f>
        <v/>
      </c>
      <c r="R5">
        <f>Q5+R3-R4</f>
        <v/>
      </c>
      <c r="S5">
        <f>R5+S3-S4</f>
        <v/>
      </c>
      <c r="T5">
        <f>S5+T3-T4</f>
        <v/>
      </c>
      <c r="U5">
        <f>T5+U3-U4</f>
        <v/>
      </c>
      <c r="V5">
        <f>U5+V3-V4</f>
        <v/>
      </c>
      <c r="W5">
        <f>V5+W3-W4</f>
        <v/>
      </c>
      <c r="X5">
        <f>W5+X3-X4</f>
        <v/>
      </c>
      <c r="Y5">
        <f>X5+Y3-Y4</f>
        <v/>
      </c>
    </row>
    <row r="6">
      <c r="A6" s="1" t="inlineStr">
        <is>
          <t>ARPA</t>
        </is>
      </c>
      <c r="B6" s="3">
        <f>IF(B1&gt;=13,Assumptions!$B$6*(1+Assumptions!$B$7),Assumptions!$B$6)</f>
        <v/>
      </c>
      <c r="C6" s="3">
        <f>IF(C1&gt;=13,Assumptions!$B$6*(1+Assumptions!$B$7),Assumptions!$B$6)</f>
        <v/>
      </c>
      <c r="D6" s="3">
        <f>IF(D1&gt;=13,Assumptions!$B$6*(1+Assumptions!$B$7),Assumptions!$B$6)</f>
        <v/>
      </c>
      <c r="E6" s="3">
        <f>IF(E1&gt;=13,Assumptions!$B$6*(1+Assumptions!$B$7),Assumptions!$B$6)</f>
        <v/>
      </c>
      <c r="F6" s="3">
        <f>IF(F1&gt;=13,Assumptions!$B$6*(1+Assumptions!$B$7),Assumptions!$B$6)</f>
        <v/>
      </c>
      <c r="G6" s="3">
        <f>IF(G1&gt;=13,Assumptions!$B$6*(1+Assumptions!$B$7),Assumptions!$B$6)</f>
        <v/>
      </c>
      <c r="H6" s="3">
        <f>IF(H1&gt;=13,Assumptions!$B$6*(1+Assumptions!$B$7),Assumptions!$B$6)</f>
        <v/>
      </c>
      <c r="I6" s="3">
        <f>IF(I1&gt;=13,Assumptions!$B$6*(1+Assumptions!$B$7),Assumptions!$B$6)</f>
        <v/>
      </c>
      <c r="J6" s="3">
        <f>IF(J1&gt;=13,Assumptions!$B$6*(1+Assumptions!$B$7),Assumptions!$B$6)</f>
        <v/>
      </c>
      <c r="K6" s="3">
        <f>IF(K1&gt;=13,Assumptions!$B$6*(1+Assumptions!$B$7),Assumptions!$B$6)</f>
        <v/>
      </c>
      <c r="L6" s="3">
        <f>IF(L1&gt;=13,Assumptions!$B$6*(1+Assumptions!$B$7),Assumptions!$B$6)</f>
        <v/>
      </c>
      <c r="M6" s="3">
        <f>IF(M1&gt;=13,Assumptions!$B$6*(1+Assumptions!$B$7),Assumptions!$B$6)</f>
        <v/>
      </c>
      <c r="N6" s="3">
        <f>IF(N1&gt;=13,Assumptions!$B$6*(1+Assumptions!$B$7),Assumptions!$B$6)</f>
        <v/>
      </c>
      <c r="O6" s="3">
        <f>IF(O1&gt;=13,Assumptions!$B$6*(1+Assumptions!$B$7),Assumptions!$B$6)</f>
        <v/>
      </c>
      <c r="P6" s="3">
        <f>IF(P1&gt;=13,Assumptions!$B$6*(1+Assumptions!$B$7),Assumptions!$B$6)</f>
        <v/>
      </c>
      <c r="Q6" s="3">
        <f>IF(Q1&gt;=13,Assumptions!$B$6*(1+Assumptions!$B$7),Assumptions!$B$6)</f>
        <v/>
      </c>
      <c r="R6" s="3">
        <f>IF(R1&gt;=13,Assumptions!$B$6*(1+Assumptions!$B$7),Assumptions!$B$6)</f>
        <v/>
      </c>
      <c r="S6" s="3">
        <f>IF(S1&gt;=13,Assumptions!$B$6*(1+Assumptions!$B$7),Assumptions!$B$6)</f>
        <v/>
      </c>
      <c r="T6" s="3">
        <f>IF(T1&gt;=13,Assumptions!$B$6*(1+Assumptions!$B$7),Assumptions!$B$6)</f>
        <v/>
      </c>
      <c r="U6" s="3">
        <f>IF(U1&gt;=13,Assumptions!$B$6*(1+Assumptions!$B$7),Assumptions!$B$6)</f>
        <v/>
      </c>
      <c r="V6" s="3">
        <f>IF(V1&gt;=13,Assumptions!$B$6*(1+Assumptions!$B$7),Assumptions!$B$6)</f>
        <v/>
      </c>
      <c r="W6" s="3">
        <f>IF(W1&gt;=13,Assumptions!$B$6*(1+Assumptions!$B$7),Assumptions!$B$6)</f>
        <v/>
      </c>
      <c r="X6" s="3">
        <f>IF(X1&gt;=13,Assumptions!$B$6*(1+Assumptions!$B$7),Assumptions!$B$6)</f>
        <v/>
      </c>
      <c r="Y6" s="3">
        <f>IF(Y1&gt;=13,Assumptions!$B$6*(1+Assumptions!$B$7),Assumptions!$B$6)</f>
        <v/>
      </c>
    </row>
    <row r="7">
      <c r="A7" s="1" t="inlineStr">
        <is>
          <t>Revenue</t>
        </is>
      </c>
      <c r="B7">
        <f>B5*B6</f>
        <v/>
      </c>
      <c r="C7">
        <f>C5*C6</f>
        <v/>
      </c>
      <c r="D7">
        <f>D5*D6</f>
        <v/>
      </c>
      <c r="E7">
        <f>E5*E6</f>
        <v/>
      </c>
      <c r="F7">
        <f>F5*F6</f>
        <v/>
      </c>
      <c r="G7">
        <f>G5*G6</f>
        <v/>
      </c>
      <c r="H7">
        <f>H5*H6</f>
        <v/>
      </c>
      <c r="I7">
        <f>I5*I6</f>
        <v/>
      </c>
      <c r="J7">
        <f>J5*J6</f>
        <v/>
      </c>
      <c r="K7">
        <f>K5*K6</f>
        <v/>
      </c>
      <c r="L7">
        <f>L5*L6</f>
        <v/>
      </c>
      <c r="M7">
        <f>M5*M6</f>
        <v/>
      </c>
      <c r="N7">
        <f>N5*N6</f>
        <v/>
      </c>
      <c r="O7">
        <f>O5*O6</f>
        <v/>
      </c>
      <c r="P7">
        <f>P5*P6</f>
        <v/>
      </c>
      <c r="Q7">
        <f>Q5*Q6</f>
        <v/>
      </c>
      <c r="R7">
        <f>R5*R6</f>
        <v/>
      </c>
      <c r="S7">
        <f>S5*S6</f>
        <v/>
      </c>
      <c r="T7">
        <f>T5*T6</f>
        <v/>
      </c>
      <c r="U7">
        <f>U5*U6</f>
        <v/>
      </c>
      <c r="V7">
        <f>V5*V6</f>
        <v/>
      </c>
      <c r="W7">
        <f>W5*W6</f>
        <v/>
      </c>
      <c r="X7">
        <f>X5*X6</f>
        <v/>
      </c>
      <c r="Y7">
        <f>Y5*Y6</f>
        <v/>
      </c>
    </row>
    <row r="8">
      <c r="A8" s="1" t="inlineStr">
        <is>
          <t>Payment fees</t>
        </is>
      </c>
      <c r="B8" s="3">
        <f>B7*Assumptions!$B$8</f>
        <v/>
      </c>
      <c r="C8" s="3">
        <f>C7*Assumptions!$B$8</f>
        <v/>
      </c>
      <c r="D8" s="3">
        <f>D7*Assumptions!$B$8</f>
        <v/>
      </c>
      <c r="E8" s="3">
        <f>E7*Assumptions!$B$8</f>
        <v/>
      </c>
      <c r="F8" s="3">
        <f>F7*Assumptions!$B$8</f>
        <v/>
      </c>
      <c r="G8" s="3">
        <f>G7*Assumptions!$B$8</f>
        <v/>
      </c>
      <c r="H8" s="3">
        <f>H7*Assumptions!$B$8</f>
        <v/>
      </c>
      <c r="I8" s="3">
        <f>I7*Assumptions!$B$8</f>
        <v/>
      </c>
      <c r="J8" s="3">
        <f>J7*Assumptions!$B$8</f>
        <v/>
      </c>
      <c r="K8" s="3">
        <f>K7*Assumptions!$B$8</f>
        <v/>
      </c>
      <c r="L8" s="3">
        <f>L7*Assumptions!$B$8</f>
        <v/>
      </c>
      <c r="M8" s="3">
        <f>M7*Assumptions!$B$8</f>
        <v/>
      </c>
      <c r="N8" s="3">
        <f>N7*Assumptions!$B$8</f>
        <v/>
      </c>
      <c r="O8" s="3">
        <f>O7*Assumptions!$B$8</f>
        <v/>
      </c>
      <c r="P8" s="3">
        <f>P7*Assumptions!$B$8</f>
        <v/>
      </c>
      <c r="Q8" s="3">
        <f>Q7*Assumptions!$B$8</f>
        <v/>
      </c>
      <c r="R8" s="3">
        <f>R7*Assumptions!$B$8</f>
        <v/>
      </c>
      <c r="S8" s="3">
        <f>S7*Assumptions!$B$8</f>
        <v/>
      </c>
      <c r="T8" s="3">
        <f>T7*Assumptions!$B$8</f>
        <v/>
      </c>
      <c r="U8" s="3">
        <f>U7*Assumptions!$B$8</f>
        <v/>
      </c>
      <c r="V8" s="3">
        <f>V7*Assumptions!$B$8</f>
        <v/>
      </c>
      <c r="W8" s="3">
        <f>W7*Assumptions!$B$8</f>
        <v/>
      </c>
      <c r="X8" s="3">
        <f>X7*Assumptions!$B$8</f>
        <v/>
      </c>
      <c r="Y8" s="3">
        <f>Y7*Assumptions!$B$8</f>
        <v/>
      </c>
    </row>
    <row r="9">
      <c r="A9" s="1" t="inlineStr">
        <is>
          <t>Hosting</t>
        </is>
      </c>
      <c r="B9">
        <f>B5*Assumptions!$B$9</f>
        <v/>
      </c>
      <c r="C9">
        <f>C5*Assumptions!$B$9</f>
        <v/>
      </c>
      <c r="D9">
        <f>D5*Assumptions!$B$9</f>
        <v/>
      </c>
      <c r="E9">
        <f>E5*Assumptions!$B$9</f>
        <v/>
      </c>
      <c r="F9">
        <f>F5*Assumptions!$B$9</f>
        <v/>
      </c>
      <c r="G9">
        <f>G5*Assumptions!$B$9</f>
        <v/>
      </c>
      <c r="H9">
        <f>H5*Assumptions!$B$9</f>
        <v/>
      </c>
      <c r="I9">
        <f>I5*Assumptions!$B$9</f>
        <v/>
      </c>
      <c r="J9">
        <f>J5*Assumptions!$B$9</f>
        <v/>
      </c>
      <c r="K9">
        <f>K5*Assumptions!$B$9</f>
        <v/>
      </c>
      <c r="L9">
        <f>L5*Assumptions!$B$9</f>
        <v/>
      </c>
      <c r="M9">
        <f>M5*Assumptions!$B$9</f>
        <v/>
      </c>
      <c r="N9">
        <f>N5*Assumptions!$B$9</f>
        <v/>
      </c>
      <c r="O9">
        <f>O5*Assumptions!$B$9</f>
        <v/>
      </c>
      <c r="P9">
        <f>P5*Assumptions!$B$9</f>
        <v/>
      </c>
      <c r="Q9">
        <f>Q5*Assumptions!$B$9</f>
        <v/>
      </c>
      <c r="R9">
        <f>R5*Assumptions!$B$9</f>
        <v/>
      </c>
      <c r="S9">
        <f>S5*Assumptions!$B$9</f>
        <v/>
      </c>
      <c r="T9">
        <f>T5*Assumptions!$B$9</f>
        <v/>
      </c>
      <c r="U9">
        <f>U5*Assumptions!$B$9</f>
        <v/>
      </c>
      <c r="V9">
        <f>V5*Assumptions!$B$9</f>
        <v/>
      </c>
      <c r="W9">
        <f>W5*Assumptions!$B$9</f>
        <v/>
      </c>
      <c r="X9">
        <f>X5*Assumptions!$B$9</f>
        <v/>
      </c>
      <c r="Y9">
        <f>Y5*Assumptions!$B$9</f>
        <v/>
      </c>
    </row>
    <row r="10">
      <c r="A10" s="1" t="inlineStr">
        <is>
          <t>Gross profit</t>
        </is>
      </c>
      <c r="B10">
        <f>B7-B8-B9</f>
        <v/>
      </c>
      <c r="C10">
        <f>C7-C8-C9</f>
        <v/>
      </c>
      <c r="D10">
        <f>D7-D8-D9</f>
        <v/>
      </c>
      <c r="E10">
        <f>E7-E8-E9</f>
        <v/>
      </c>
      <c r="F10">
        <f>F7-F8-F9</f>
        <v/>
      </c>
      <c r="G10">
        <f>G7-G8-G9</f>
        <v/>
      </c>
      <c r="H10">
        <f>H7-H8-H9</f>
        <v/>
      </c>
      <c r="I10">
        <f>I7-I8-I9</f>
        <v/>
      </c>
      <c r="J10">
        <f>J7-J8-J9</f>
        <v/>
      </c>
      <c r="K10">
        <f>K7-K8-K9</f>
        <v/>
      </c>
      <c r="L10">
        <f>L7-L8-L9</f>
        <v/>
      </c>
      <c r="M10">
        <f>M7-M8-M9</f>
        <v/>
      </c>
      <c r="N10">
        <f>N7-N8-N9</f>
        <v/>
      </c>
      <c r="O10">
        <f>O7-O8-O9</f>
        <v/>
      </c>
      <c r="P10">
        <f>P7-P8-P9</f>
        <v/>
      </c>
      <c r="Q10">
        <f>Q7-Q8-Q9</f>
        <v/>
      </c>
      <c r="R10">
        <f>R7-R8-R9</f>
        <v/>
      </c>
      <c r="S10">
        <f>S7-S8-S9</f>
        <v/>
      </c>
      <c r="T10">
        <f>T7-T8-T9</f>
        <v/>
      </c>
      <c r="U10">
        <f>U7-U8-U9</f>
        <v/>
      </c>
      <c r="V10">
        <f>V7-V8-V9</f>
        <v/>
      </c>
      <c r="W10">
        <f>W7-W8-W9</f>
        <v/>
      </c>
      <c r="X10">
        <f>X7-X8-X9</f>
        <v/>
      </c>
      <c r="Y10">
        <f>Y7-Y8-Y9</f>
        <v/>
      </c>
    </row>
    <row r="11">
      <c r="A11" s="1" t="inlineStr">
        <is>
          <t>Gross margin</t>
        </is>
      </c>
      <c r="B11">
        <f>B10/B7</f>
        <v/>
      </c>
      <c r="C11">
        <f>C10/C7</f>
        <v/>
      </c>
      <c r="D11">
        <f>D10/D7</f>
        <v/>
      </c>
      <c r="E11">
        <f>E10/E7</f>
        <v/>
      </c>
      <c r="F11">
        <f>F10/F7</f>
        <v/>
      </c>
      <c r="G11">
        <f>G10/G7</f>
        <v/>
      </c>
      <c r="H11">
        <f>H10/H7</f>
        <v/>
      </c>
      <c r="I11">
        <f>I10/I7</f>
        <v/>
      </c>
      <c r="J11">
        <f>J10/J7</f>
        <v/>
      </c>
      <c r="K11">
        <f>K10/K7</f>
        <v/>
      </c>
      <c r="L11">
        <f>L10/L7</f>
        <v/>
      </c>
      <c r="M11">
        <f>M10/M7</f>
        <v/>
      </c>
      <c r="N11">
        <f>N10/N7</f>
        <v/>
      </c>
      <c r="O11">
        <f>O10/O7</f>
        <v/>
      </c>
      <c r="P11">
        <f>P10/P7</f>
        <v/>
      </c>
      <c r="Q11">
        <f>Q10/Q7</f>
        <v/>
      </c>
      <c r="R11">
        <f>R10/R7</f>
        <v/>
      </c>
      <c r="S11">
        <f>S10/S7</f>
        <v/>
      </c>
      <c r="T11">
        <f>T10/T7</f>
        <v/>
      </c>
      <c r="U11">
        <f>U10/U7</f>
        <v/>
      </c>
      <c r="V11">
        <f>V10/V7</f>
        <v/>
      </c>
      <c r="W11">
        <f>W10/W7</f>
        <v/>
      </c>
      <c r="X11">
        <f>X10/X7</f>
        <v/>
      </c>
      <c r="Y11">
        <f>Y10/Y7</f>
        <v/>
      </c>
    </row>
    <row r="12">
      <c r="A12" s="1" t="inlineStr">
        <is>
          <t>Marketing (CAC)</t>
        </is>
      </c>
      <c r="B12" s="3">
        <f>B3*Assumptions!$B$10</f>
        <v/>
      </c>
      <c r="C12" s="3">
        <f>C3*Assumptions!$B$10</f>
        <v/>
      </c>
      <c r="D12" s="3">
        <f>D3*Assumptions!$B$10</f>
        <v/>
      </c>
      <c r="E12" s="3">
        <f>E3*Assumptions!$B$10</f>
        <v/>
      </c>
      <c r="F12" s="3">
        <f>F3*Assumptions!$B$10</f>
        <v/>
      </c>
      <c r="G12" s="3">
        <f>G3*Assumptions!$B$10</f>
        <v/>
      </c>
      <c r="H12" s="3">
        <f>H3*Assumptions!$B$10</f>
        <v/>
      </c>
      <c r="I12" s="3">
        <f>I3*Assumptions!$B$10</f>
        <v/>
      </c>
      <c r="J12" s="3">
        <f>J3*Assumptions!$B$10</f>
        <v/>
      </c>
      <c r="K12" s="3">
        <f>K3*Assumptions!$B$10</f>
        <v/>
      </c>
      <c r="L12" s="3">
        <f>L3*Assumptions!$B$10</f>
        <v/>
      </c>
      <c r="M12" s="3">
        <f>M3*Assumptions!$B$10</f>
        <v/>
      </c>
      <c r="N12" s="3">
        <f>N3*Assumptions!$B$10</f>
        <v/>
      </c>
      <c r="O12" s="3">
        <f>O3*Assumptions!$B$10</f>
        <v/>
      </c>
      <c r="P12" s="3">
        <f>P3*Assumptions!$B$10</f>
        <v/>
      </c>
      <c r="Q12" s="3">
        <f>Q3*Assumptions!$B$10</f>
        <v/>
      </c>
      <c r="R12" s="3">
        <f>R3*Assumptions!$B$10</f>
        <v/>
      </c>
      <c r="S12" s="3">
        <f>S3*Assumptions!$B$10</f>
        <v/>
      </c>
      <c r="T12" s="3">
        <f>T3*Assumptions!$B$10</f>
        <v/>
      </c>
      <c r="U12" s="3">
        <f>U3*Assumptions!$B$10</f>
        <v/>
      </c>
      <c r="V12" s="3">
        <f>V3*Assumptions!$B$10</f>
        <v/>
      </c>
      <c r="W12" s="3">
        <f>W3*Assumptions!$B$10</f>
        <v/>
      </c>
      <c r="X12" s="3">
        <f>X3*Assumptions!$B$10</f>
        <v/>
      </c>
      <c r="Y12" s="3">
        <f>Y3*Assumptions!$B$10</f>
        <v/>
      </c>
    </row>
    <row r="13">
      <c r="A13" s="1" t="inlineStr">
        <is>
          <t>Payroll</t>
        </is>
      </c>
      <c r="B13">
        <f>Assumptions!$B$11</f>
        <v/>
      </c>
      <c r="C13">
        <f>Assumptions!$B$11</f>
        <v/>
      </c>
      <c r="D13">
        <f>Assumptions!$B$11</f>
        <v/>
      </c>
      <c r="E13">
        <f>Assumptions!$B$11</f>
        <v/>
      </c>
      <c r="F13">
        <f>Assumptions!$B$11</f>
        <v/>
      </c>
      <c r="G13">
        <f>Assumptions!$B$11</f>
        <v/>
      </c>
      <c r="H13">
        <f>Assumptions!$B$11</f>
        <v/>
      </c>
      <c r="I13">
        <f>Assumptions!$B$11</f>
        <v/>
      </c>
      <c r="J13">
        <f>Assumptions!$B$11</f>
        <v/>
      </c>
      <c r="K13">
        <f>Assumptions!$B$11</f>
        <v/>
      </c>
      <c r="L13">
        <f>Assumptions!$B$11</f>
        <v/>
      </c>
      <c r="M13">
        <f>Assumptions!$B$11</f>
        <v/>
      </c>
      <c r="N13">
        <f>Assumptions!$B$11</f>
        <v/>
      </c>
      <c r="O13">
        <f>Assumptions!$B$11</f>
        <v/>
      </c>
      <c r="P13">
        <f>Assumptions!$B$11</f>
        <v/>
      </c>
      <c r="Q13">
        <f>Assumptions!$B$11</f>
        <v/>
      </c>
      <c r="R13">
        <f>Assumptions!$B$11</f>
        <v/>
      </c>
      <c r="S13">
        <f>Assumptions!$B$11</f>
        <v/>
      </c>
      <c r="T13">
        <f>Assumptions!$B$11</f>
        <v/>
      </c>
      <c r="U13">
        <f>Assumptions!$B$11</f>
        <v/>
      </c>
      <c r="V13">
        <f>Assumptions!$B$11</f>
        <v/>
      </c>
      <c r="W13">
        <f>Assumptions!$B$11</f>
        <v/>
      </c>
      <c r="X13">
        <f>Assumptions!$B$11</f>
        <v/>
      </c>
      <c r="Y13">
        <f>Assumptions!$B$11</f>
        <v/>
      </c>
    </row>
    <row r="14">
      <c r="A14" s="1" t="inlineStr">
        <is>
          <t>Office &amp; tools</t>
        </is>
      </c>
      <c r="B14" s="3">
        <f>Assumptions!$B$12</f>
        <v/>
      </c>
      <c r="C14" s="3">
        <f>Assumptions!$B$12</f>
        <v/>
      </c>
      <c r="D14" s="3">
        <f>Assumptions!$B$12</f>
        <v/>
      </c>
      <c r="E14" s="3">
        <f>Assumptions!$B$12</f>
        <v/>
      </c>
      <c r="F14" s="3">
        <f>Assumptions!$B$12</f>
        <v/>
      </c>
      <c r="G14" s="3">
        <f>Assumptions!$B$12</f>
        <v/>
      </c>
      <c r="H14" s="3">
        <f>Assumptions!$B$12</f>
        <v/>
      </c>
      <c r="I14" s="3">
        <f>Assumptions!$B$12</f>
        <v/>
      </c>
      <c r="J14" s="3">
        <f>Assumptions!$B$12</f>
        <v/>
      </c>
      <c r="K14" s="3">
        <f>Assumptions!$B$12</f>
        <v/>
      </c>
      <c r="L14" s="3">
        <f>Assumptions!$B$12</f>
        <v/>
      </c>
      <c r="M14" s="3">
        <f>Assumptions!$B$12</f>
        <v/>
      </c>
      <c r="N14" s="3">
        <f>Assumptions!$B$12</f>
        <v/>
      </c>
      <c r="O14" s="3">
        <f>Assumptions!$B$12</f>
        <v/>
      </c>
      <c r="P14" s="3">
        <f>Assumptions!$B$12</f>
        <v/>
      </c>
      <c r="Q14" s="3">
        <f>Assumptions!$B$12</f>
        <v/>
      </c>
      <c r="R14" s="3">
        <f>Assumptions!$B$12</f>
        <v/>
      </c>
      <c r="S14" s="3">
        <f>Assumptions!$B$12</f>
        <v/>
      </c>
      <c r="T14" s="3">
        <f>Assumptions!$B$12</f>
        <v/>
      </c>
      <c r="U14" s="3">
        <f>Assumptions!$B$12</f>
        <v/>
      </c>
      <c r="V14" s="3">
        <f>Assumptions!$B$12</f>
        <v/>
      </c>
      <c r="W14" s="3">
        <f>Assumptions!$B$12</f>
        <v/>
      </c>
      <c r="X14" s="3">
        <f>Assumptions!$B$12</f>
        <v/>
      </c>
      <c r="Y14" s="3">
        <f>Assumptions!$B$12</f>
        <v/>
      </c>
    </row>
    <row r="15">
      <c r="A15" s="1" t="inlineStr">
        <is>
          <t>EBITDA</t>
        </is>
      </c>
      <c r="B15">
        <f>B10-B12-B13-B14</f>
        <v/>
      </c>
      <c r="C15">
        <f>C10-C12-C13-C14</f>
        <v/>
      </c>
      <c r="D15">
        <f>D10-D12-D13-D14</f>
        <v/>
      </c>
      <c r="E15">
        <f>E10-E12-E13-E14</f>
        <v/>
      </c>
      <c r="F15">
        <f>F10-F12-F13-F14</f>
        <v/>
      </c>
      <c r="G15">
        <f>G10-G12-G13-G14</f>
        <v/>
      </c>
      <c r="H15">
        <f>H10-H12-H13-H14</f>
        <v/>
      </c>
      <c r="I15">
        <f>I10-I12-I13-I14</f>
        <v/>
      </c>
      <c r="J15">
        <f>J10-J12-J13-J14</f>
        <v/>
      </c>
      <c r="K15">
        <f>K10-K12-K13-K14</f>
        <v/>
      </c>
      <c r="L15">
        <f>L10-L12-L13-L14</f>
        <v/>
      </c>
      <c r="M15">
        <f>M10-M12-M13-M14</f>
        <v/>
      </c>
      <c r="N15">
        <f>N10-N12-N13-N14</f>
        <v/>
      </c>
      <c r="O15">
        <f>O10-O12-O13-O14</f>
        <v/>
      </c>
      <c r="P15">
        <f>P10-P12-P13-P14</f>
        <v/>
      </c>
      <c r="Q15">
        <f>Q10-Q12-Q13-Q14</f>
        <v/>
      </c>
      <c r="R15">
        <f>R10-R12-R13-R14</f>
        <v/>
      </c>
      <c r="S15">
        <f>S10-S12-S13-S14</f>
        <v/>
      </c>
      <c r="T15">
        <f>T10-T12-T13-T14</f>
        <v/>
      </c>
      <c r="U15">
        <f>U10-U12-U13-U14</f>
        <v/>
      </c>
      <c r="V15">
        <f>V10-V12-V13-V14</f>
        <v/>
      </c>
      <c r="W15">
        <f>W10-W12-W13-W14</f>
        <v/>
      </c>
      <c r="X15">
        <f>X10-X12-X13-X14</f>
        <v/>
      </c>
      <c r="Y15">
        <f>Y10-Y12-Y13-Y14</f>
        <v/>
      </c>
    </row>
    <row r="16">
      <c r="A16" s="1" t="inlineStr">
        <is>
          <t>Tax</t>
        </is>
      </c>
      <c r="B16" s="3">
        <f>MAX(0,B15)*Assumptions!$B$13</f>
        <v/>
      </c>
      <c r="C16" s="3">
        <f>MAX(0,C15)*Assumptions!$B$13</f>
        <v/>
      </c>
      <c r="D16" s="3">
        <f>MAX(0,D15)*Assumptions!$B$13</f>
        <v/>
      </c>
      <c r="E16" s="3">
        <f>MAX(0,E15)*Assumptions!$B$13</f>
        <v/>
      </c>
      <c r="F16" s="3">
        <f>MAX(0,F15)*Assumptions!$B$13</f>
        <v/>
      </c>
      <c r="G16" s="3">
        <f>MAX(0,G15)*Assumptions!$B$13</f>
        <v/>
      </c>
      <c r="H16" s="3">
        <f>MAX(0,H15)*Assumptions!$B$13</f>
        <v/>
      </c>
      <c r="I16" s="3">
        <f>MAX(0,I15)*Assumptions!$B$13</f>
        <v/>
      </c>
      <c r="J16" s="3">
        <f>MAX(0,J15)*Assumptions!$B$13</f>
        <v/>
      </c>
      <c r="K16" s="3">
        <f>MAX(0,K15)*Assumptions!$B$13</f>
        <v/>
      </c>
      <c r="L16" s="3">
        <f>MAX(0,L15)*Assumptions!$B$13</f>
        <v/>
      </c>
      <c r="M16" s="3">
        <f>MAX(0,M15)*Assumptions!$B$13</f>
        <v/>
      </c>
      <c r="N16" s="3">
        <f>MAX(0,N15)*Assumptions!$B$13</f>
        <v/>
      </c>
      <c r="O16" s="3">
        <f>MAX(0,O15)*Assumptions!$B$13</f>
        <v/>
      </c>
      <c r="P16" s="3">
        <f>MAX(0,P15)*Assumptions!$B$13</f>
        <v/>
      </c>
      <c r="Q16" s="3">
        <f>MAX(0,Q15)*Assumptions!$B$13</f>
        <v/>
      </c>
      <c r="R16" s="3">
        <f>MAX(0,R15)*Assumptions!$B$13</f>
        <v/>
      </c>
      <c r="S16" s="3">
        <f>MAX(0,S15)*Assumptions!$B$13</f>
        <v/>
      </c>
      <c r="T16" s="3">
        <f>MAX(0,T15)*Assumptions!$B$13</f>
        <v/>
      </c>
      <c r="U16" s="3">
        <f>MAX(0,U15)*Assumptions!$B$13</f>
        <v/>
      </c>
      <c r="V16" s="3">
        <f>MAX(0,V15)*Assumptions!$B$13</f>
        <v/>
      </c>
      <c r="W16" s="3">
        <f>MAX(0,W15)*Assumptions!$B$13</f>
        <v/>
      </c>
      <c r="X16" s="3">
        <f>MAX(0,X15)*Assumptions!$B$13</f>
        <v/>
      </c>
      <c r="Y16" s="3">
        <f>MAX(0,Y15)*Assumptions!$B$13</f>
        <v/>
      </c>
    </row>
    <row r="17">
      <c r="A17" s="1" t="inlineStr">
        <is>
          <t>Net income</t>
        </is>
      </c>
      <c r="B17">
        <f>B15-B16</f>
        <v/>
      </c>
      <c r="C17">
        <f>C15-C16</f>
        <v/>
      </c>
      <c r="D17">
        <f>D15-D16</f>
        <v/>
      </c>
      <c r="E17">
        <f>E15-E16</f>
        <v/>
      </c>
      <c r="F17">
        <f>F15-F16</f>
        <v/>
      </c>
      <c r="G17">
        <f>G15-G16</f>
        <v/>
      </c>
      <c r="H17">
        <f>H15-H16</f>
        <v/>
      </c>
      <c r="I17">
        <f>I15-I16</f>
        <v/>
      </c>
      <c r="J17">
        <f>J15-J16</f>
        <v/>
      </c>
      <c r="K17">
        <f>K15-K16</f>
        <v/>
      </c>
      <c r="L17">
        <f>L15-L16</f>
        <v/>
      </c>
      <c r="M17">
        <f>M15-M16</f>
        <v/>
      </c>
      <c r="N17">
        <f>N15-N16</f>
        <v/>
      </c>
      <c r="O17">
        <f>O15-O16</f>
        <v/>
      </c>
      <c r="P17">
        <f>P15-P16</f>
        <v/>
      </c>
      <c r="Q17">
        <f>Q15-Q16</f>
        <v/>
      </c>
      <c r="R17">
        <f>R15-R16</f>
        <v/>
      </c>
      <c r="S17">
        <f>S15-S16</f>
        <v/>
      </c>
      <c r="T17">
        <f>T15-T16</f>
        <v/>
      </c>
      <c r="U17">
        <f>U15-U16</f>
        <v/>
      </c>
      <c r="V17">
        <f>V15-V16</f>
        <v/>
      </c>
      <c r="W17">
        <f>W15-W16</f>
        <v/>
      </c>
      <c r="X17">
        <f>X15-X16</f>
        <v/>
      </c>
      <c r="Y17">
        <f>Y15-Y16</f>
        <v/>
      </c>
    </row>
    <row r="18">
      <c r="A18" s="1" t="inlineStr">
        <is>
          <t>Cash (end)</t>
        </is>
      </c>
      <c r="B18" s="3">
        <f>Assumptions!$B$14+B17</f>
        <v/>
      </c>
      <c r="C18" s="3">
        <f>B18+C17</f>
        <v/>
      </c>
      <c r="D18" s="3">
        <f>C18+D17</f>
        <v/>
      </c>
      <c r="E18" s="3">
        <f>D18+E17</f>
        <v/>
      </c>
      <c r="F18" s="3">
        <f>E18+F17</f>
        <v/>
      </c>
      <c r="G18" s="3">
        <f>F18+G17</f>
        <v/>
      </c>
      <c r="H18" s="3">
        <f>G18+H17</f>
        <v/>
      </c>
      <c r="I18" s="3">
        <f>H18+I17</f>
        <v/>
      </c>
      <c r="J18" s="3">
        <f>I18+J17</f>
        <v/>
      </c>
      <c r="K18" s="3">
        <f>J18+K17</f>
        <v/>
      </c>
      <c r="L18" s="3">
        <f>K18+L17</f>
        <v/>
      </c>
      <c r="M18" s="3">
        <f>L18+M17</f>
        <v/>
      </c>
      <c r="N18" s="3">
        <f>M18+N17</f>
        <v/>
      </c>
      <c r="O18" s="3">
        <f>N18+O17</f>
        <v/>
      </c>
      <c r="P18" s="3">
        <f>O18+P17</f>
        <v/>
      </c>
      <c r="Q18" s="3">
        <f>P18+Q17</f>
        <v/>
      </c>
      <c r="R18" s="3">
        <f>Q18+R17</f>
        <v/>
      </c>
      <c r="S18" s="3">
        <f>R18+S17</f>
        <v/>
      </c>
      <c r="T18" s="3">
        <f>S18+T17</f>
        <v/>
      </c>
      <c r="U18" s="3">
        <f>T18+U17</f>
        <v/>
      </c>
      <c r="V18" s="3">
        <f>U18+V17</f>
        <v/>
      </c>
      <c r="W18" s="3">
        <f>V18+W17</f>
        <v/>
      </c>
      <c r="X18" s="3">
        <f>W18+X17</f>
        <v/>
      </c>
      <c r="Y18" s="3">
        <f>X18+Y17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Metric</t>
        </is>
      </c>
      <c r="B1" s="1" t="inlineStr">
        <is>
          <t>Year 1</t>
        </is>
      </c>
      <c r="C1" s="1" t="inlineStr">
        <is>
          <t>Year 2</t>
        </is>
      </c>
    </row>
    <row r="2">
      <c r="A2" t="inlineStr">
        <is>
          <t>Revenue</t>
        </is>
      </c>
      <c r="B2">
        <f>SUM(Model!B7:M7)</f>
        <v/>
      </c>
      <c r="C2">
        <f>SUM(Model!N7:Y7)</f>
        <v/>
      </c>
    </row>
    <row r="3">
      <c r="A3" t="inlineStr">
        <is>
          <t>EBITDA</t>
        </is>
      </c>
      <c r="B3">
        <f>SUM(Model!B15:M15)</f>
        <v/>
      </c>
      <c r="C3">
        <f>SUM(Model!N15:Y15)</f>
        <v/>
      </c>
    </row>
    <row r="4">
      <c r="A4" t="inlineStr">
        <is>
          <t>Net income</t>
        </is>
      </c>
      <c r="B4">
        <f>SUM(Model!B17:M17)</f>
        <v/>
      </c>
      <c r="C4" s="3">
        <f>SUM(Model!N17:Y17)</f>
        <v/>
      </c>
    </row>
    <row r="5">
      <c r="A5" t="inlineStr">
        <is>
          <t>Customers (end)</t>
        </is>
      </c>
      <c r="B5">
        <f>Model!M5</f>
        <v/>
      </c>
      <c r="C5">
        <f>Model!Y5</f>
        <v/>
      </c>
    </row>
    <row r="6">
      <c r="A6" t="inlineStr">
        <is>
          <t>Cash (end)</t>
        </is>
      </c>
      <c r="B6">
        <f>Model!M18</f>
        <v/>
      </c>
      <c r="C6">
        <f>Model!Y18</f>
        <v/>
      </c>
    </row>
    <row r="7">
      <c r="A7" t="inlineStr">
        <is>
          <t>LTV / CAC</t>
        </is>
      </c>
      <c r="B7" s="3">
        <f>(Assumptions!B6*Model!B11/Assumptions!B5)/Assumptions!B10</f>
        <v/>
      </c>
    </row>
    <row r="9">
      <c r="A9" t="inlineStr">
        <is>
          <t>Blue cells = corrected by Topshare Digital audit, see report.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2026-10-01T17:26:13Z</dcterms:created>
  <dcterms:modified xmlns:dcterms="http://purl.org/dc/terms/" xmlns:xsi="http://www.w3.org/2001/XMLSchema-instance" xsi:type="dcterms:W3CDTF">2026-10-01T17:26:51Z</dcterms:modified>
</cp:coreProperties>
</file>